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OTATION" state="visible" r:id="rId4"/>
  </sheets>
  <definedNames>
    <definedName name="_xlnm.Print_Titles" localSheetId="0">'QUOTATION'!$1:$2</definedName>
  </definedNames>
  <calcPr calcId="171027"/>
</workbook>
</file>

<file path=xl/sharedStrings.xml><?xml version="1.0" encoding="utf-8"?>
<sst xmlns="http://schemas.openxmlformats.org/spreadsheetml/2006/main" count="107" uniqueCount="78">
  <si>
    <r>
      <rPr>
        <b/>
        <color rgb="FF70707C"/>
        <sz val="9"/>
        <rFont val="Pretendard"/>
      </rPr>
      <t xml:space="preserve">QUOTATION   </t>
    </r>
    <r>
      <rPr>
        <b/>
        <color rgb="FF17171C"/>
        <sz val="13"/>
        <rFont val="Pretendard"/>
      </rPr>
      <t>Quotation — Korea 4N5D Incentive (24+1 pax)</t>
    </r>
  </si>
  <si>
    <t xml:space="preserve">Prepared by 시연 담당자
Issued 2026-09-28</t>
  </si>
  <si>
    <t>Period</t>
  </si>
  <si>
    <t>Nights</t>
  </si>
  <si>
    <t>Group</t>
  </si>
  <si>
    <t>Hotel</t>
  </si>
  <si>
    <t>Guide</t>
  </si>
  <si>
    <t>2026-11-17 – 2026-11-21 (5 days / 4 nights)</t>
  </si>
  <si>
    <t>4 nights</t>
  </si>
  <si>
    <t>24 pax + 1 tour leader</t>
  </si>
  <si>
    <t>4-star hotel</t>
  </si>
  <si>
    <t>English-speaking guide</t>
  </si>
  <si>
    <t>Cost Breakdown</t>
  </si>
  <si>
    <t>Item</t>
  </si>
  <si>
    <t>Unit price (KRW)</t>
  </si>
  <si>
    <t>Qty</t>
  </si>
  <si>
    <t>Unit</t>
  </si>
  <si>
    <t>Amount (KRW)</t>
  </si>
  <si>
    <t>Remarks</t>
  </si>
  <si>
    <t>Vehicle</t>
  </si>
  <si>
    <t>45-seat coach - Seoul</t>
  </si>
  <si>
    <t>days</t>
  </si>
  <si>
    <t>coach</t>
  </si>
  <si>
    <t/>
  </si>
  <si>
    <t>45-seat coach - Busan</t>
  </si>
  <si>
    <t>Subtotal · Vehicle</t>
  </si>
  <si>
    <t>Subtotal · Guide</t>
  </si>
  <si>
    <t>Accommodation</t>
  </si>
  <si>
    <t>4-star hotel Seoul - Twin</t>
  </si>
  <si>
    <t>nights</t>
  </si>
  <si>
    <t>rooms</t>
  </si>
  <si>
    <t>4-star hotel Seoul - Single (Tour Leader)</t>
  </si>
  <si>
    <t>room</t>
  </si>
  <si>
    <t>4-star hotel Busan - Twin</t>
  </si>
  <si>
    <t>night</t>
  </si>
  <si>
    <t>4-star hotel Busan - Single (Tour Leader)</t>
  </si>
  <si>
    <t>Subtotal · Accommodation</t>
  </si>
  <si>
    <t>Sightseeing</t>
  </si>
  <si>
    <t>Gyeongbokgung Palace admission</t>
  </si>
  <si>
    <t>pax</t>
  </si>
  <si>
    <t>N Seoul Tower admission</t>
  </si>
  <si>
    <t>Subtotal · Sightseeing</t>
  </si>
  <si>
    <t>Transport</t>
  </si>
  <si>
    <t>KTX Seoul - Busan</t>
  </si>
  <si>
    <t>Subtotal · Transport</t>
  </si>
  <si>
    <t>Meals</t>
  </si>
  <si>
    <t>Gala Dinner (banquet hall)</t>
  </si>
  <si>
    <t>Subtotal · Meals</t>
  </si>
  <si>
    <t>Total</t>
  </si>
  <si>
    <t>Service fee</t>
  </si>
  <si>
    <t>Grand total</t>
  </si>
  <si>
    <t>Per person</t>
  </si>
  <si>
    <t>Inclusions / Exclusions</t>
  </si>
  <si>
    <t>Inclusions</t>
  </si>
  <si>
    <t>Exclusions</t>
  </si>
  <si>
    <t>Private coach transportation with English-speaking guide throughout</t>
  </si>
  <si>
    <t>International airfare</t>
  </si>
  <si>
    <t>4 nights accommodation, 4-star hotel, twin share (breakfast included)</t>
  </si>
  <si>
    <t>Travel insurance</t>
  </si>
  <si>
    <t>Sightseeing admissions listed above</t>
  </si>
  <si>
    <t>Meals not listed above</t>
  </si>
  <si>
    <t>KTX Seoul–Busan</t>
  </si>
  <si>
    <t>Haeundae half-day yacht tour (optional · paid locally)</t>
  </si>
  <si>
    <t>One gala dinner in Seoul</t>
  </si>
  <si>
    <t>Personal expenses and gratuities</t>
  </si>
  <si>
    <t>Notes</t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</si>
  <si>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Quotation valid for 14 days from the issue date.</t>
    </r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</si>
  <si>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Hotel is based on 4-star grade and will be assigned after quote confirmation; the hotel name may change.</t>
    </r>
  </si>
  <si>
    <t>Payment Terms · Cancellation Policy</t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</si>
  <si>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Groups (10 pax or more): a 40% deposit is required upon booking confirmation. The remaining 60% balance must be paid at least 45 days before arrival.</t>
    </r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</si>
  <si>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Small groups (up to 9 pax): full payment is required at least 20 days before arrival.</t>
    </r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</si>
  <si>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Quotation validity: 14 days from the issue date (subject to availability).</t>
    </r>
  </si>
  <si>
    <r>
      <rPr>
        <color rgb="FF17171C"/>
        <sz val="10"/>
        <rFont val="Pretendard"/>
      </rPr>
      <t>Cancellation Policy (based on the arrival date). If the cancellation request is received:</t>
    </r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</si>
  <si>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60–31 days before arrival: 15% of the total charge (85% refund)</t>
    </r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</si>
  <si>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30–15 days before arrival: 40% of the total charge (60% refund)</t>
    </r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</si>
  <si>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14–4 days before arrival: 70% of the total charge (30% refund)</t>
    </r>
  </si>
  <si>
    <r>
      <rPr>
        <color rgb="FF17171C"/>
        <sz val="10"/>
        <rFont val="Pretendard"/>
      </rPr>
      <t xml:space="preserve">• </t>
    </r>
    <r>
      <rPr>
        <color rgb="FF17171C"/>
        <sz val="10"/>
        <rFont val="Pretendard"/>
      </rPr>
      <t>3 days before arrival to the arrival date: 100% of the total charge (no refund)</t>
    </r>
  </si>
  <si>
    <r>
      <rPr>
        <color rgb="FF17171C"/>
        <sz val="10"/>
        <rFont val="Pretendard"/>
      </rPr>
      <t xml:space="preserve">Please send cancellation requests by email to your coordinator.
※ Demo terms for demonstration only (fictional).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</si>
</sst>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-#,##0;&quot;&quot;"/>
    <numFmt numFmtId="165" formatCode="#,##0.####"/>
    <numFmt numFmtId="166" formatCode="0.0%"/>
  </numFmts>
  <fonts count="8" x14ac:knownFonts="1">
    <font>
      <color theme="1"/>
      <family val="2"/>
      <scheme val="minor"/>
      <sz val="11"/>
      <name val="Calibri"/>
    </font>
    <font>
      <color rgb="FF17171C"/>
      <sz val="10"/>
      <name val="Pretendard"/>
    </font>
    <font>
      <color rgb="FF70707C"/>
      <sz val="9"/>
      <name val="Pretendard"/>
    </font>
    <font>
      <b/>
      <color rgb="FF70707C"/>
      <sz val="9"/>
      <name val="Pretendard"/>
    </font>
    <font>
      <b/>
      <color rgb="FF6030B8"/>
      <sz val="10"/>
      <name val="Pretendard"/>
    </font>
    <font>
      <color rgb="FF70707C"/>
      <sz val="10"/>
      <name val="Pretendard"/>
    </font>
    <font>
      <b/>
      <color rgb="FF17171C"/>
      <sz val="11"/>
      <name val="Pretendard"/>
    </font>
    <font>
      <b/>
      <color rgb="FF6030B8"/>
      <sz val="11"/>
      <name val="Pretendard"/>
    </font>
  </fonts>
  <fills count="3">
    <fill>
      <patternFill patternType="none"/>
    </fill>
    <fill>
      <patternFill patternType="gray125"/>
    </fill>
    <fill>
      <patternFill patternType="solid">
        <fgColor rgb="FFF8F8FA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17171C"/>
      </bottom>
      <diagonal/>
    </border>
    <border>
      <left/>
      <right/>
      <top/>
      <bottom style="thin">
        <color rgb="FFCFCFD8"/>
      </bottom>
      <diagonal/>
    </border>
    <border>
      <left/>
      <right/>
      <top/>
      <bottom style="thin">
        <color rgb="FFE6E6EC"/>
      </bottom>
      <diagonal/>
    </border>
    <border>
      <left/>
      <right/>
      <top style="thin">
        <color rgb="FFCFCFD8"/>
      </top>
      <bottom style="thin">
        <color rgb="FFCFCFD8"/>
      </bottom>
      <diagonal/>
    </border>
    <border>
      <left/>
      <right/>
      <top/>
      <bottom style="hair">
        <color rgb="FFE6E6EC"/>
      </bottom>
      <diagonal/>
    </border>
    <border>
      <left/>
      <right/>
      <top style="thin">
        <color rgb="FFCFCFD8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 wrapText="1"/>
    </xf>
    <xf numFmtId="0" fontId="4" fillId="0" borderId="0" xfId="0" applyFont="1"/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0" xfId="0" applyFont="1" applyFill="1"/>
    <xf numFmtId="0" fontId="0" fillId="2" borderId="0" xfId="0" applyFill="1"/>
    <xf numFmtId="0" fontId="1" fillId="0" borderId="5" xfId="0" applyFont="1" applyBorder="1" applyAlignment="1">
      <alignment horizontal="left" vertical="top" wrapText="1"/>
    </xf>
    <xf numFmtId="164" fontId="1" fillId="0" borderId="5" xfId="0" applyNumberFormat="1" applyFont="1" applyBorder="1" applyAlignment="1">
      <alignment horizontal="right" vertical="top"/>
    </xf>
    <xf numFmtId="165" fontId="1" fillId="0" borderId="5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 applyAlignment="1">
      <alignment horizontal="right"/>
    </xf>
    <xf numFmtId="164" fontId="5" fillId="0" borderId="6" xfId="0" applyNumberFormat="1" applyFont="1" applyBorder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6" xfId="0" applyFont="1" applyBorder="1" applyAlignment="1">
      <alignment horizontal="right"/>
    </xf>
    <xf numFmtId="164" fontId="6" fillId="0" borderId="6" xfId="0" applyNumberFormat="1" applyFont="1" applyBorder="1" applyAlignment="1">
      <alignment horizontal="right"/>
    </xf>
    <xf numFmtId="166" fontId="5" fillId="0" borderId="6" xfId="0" applyNumberFormat="1" applyFont="1" applyBorder="1" applyAlignment="1">
      <alignment horizontal="right"/>
    </xf>
    <xf numFmtId="0" fontId="7" fillId="0" borderId="6" xfId="0" applyFont="1" applyBorder="1" applyAlignment="1">
      <alignment horizontal="left"/>
    </xf>
    <xf numFmtId="3" fontId="7" fillId="0" borderId="6" xfId="0" applyNumberFormat="1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164" fontId="7" fillId="0" borderId="6" xfId="0" applyNumberFormat="1" applyFont="1" applyBorder="1" applyAlignment="1">
      <alignment horizontal="right"/>
    </xf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13600</xdr:colOff>
      <xdr:row>0</xdr:row>
      <xdr:rowOff>165100</xdr:rowOff>
    </xdr:from>
    <xdr:ext cx="1047750" cy="15240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 showGridLines="0"/>
  </sheetViews>
  <sheetFormatPr defaultRowHeight="15" outlineLevelRow="0" outlineLevelCol="0" x14ac:dyDescent="55"/>
  <cols>
    <col min="1" max="1" width="34" customWidth="1"/>
    <col min="2" max="2" width="14" customWidth="1"/>
    <col min="3" max="3" width="8" customWidth="1"/>
    <col min="4" max="4" width="7" customWidth="1"/>
    <col min="5" max="5" width="8" customWidth="1"/>
    <col min="6" max="6" width="7" customWidth="1"/>
    <col min="7" max="7" width="16" customWidth="1"/>
    <col min="8" max="8" width="28" customWidth="1"/>
  </cols>
  <sheetData>
    <row r="1" ht="38" customHeight="1" spans="1:8" x14ac:dyDescent="0.25">
      <c r="A1" s="1"/>
      <c r="B1" s="2" t="s">
        <v>0</v>
      </c>
      <c r="C1" s="2"/>
      <c r="D1" s="2"/>
      <c r="E1" s="2"/>
      <c r="F1" s="2"/>
      <c r="G1" s="2"/>
      <c r="H1" s="3" t="s">
        <v>1</v>
      </c>
    </row>
    <row r="2" ht="8" customHeight="1" x14ac:dyDescent="0.25"/>
    <row r="3" spans="1:5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x14ac:dyDescent="0.25">
      <c r="A4" s="5" t="s">
        <v>7</v>
      </c>
      <c r="B4" s="5" t="s">
        <v>8</v>
      </c>
      <c r="C4" s="5" t="s">
        <v>9</v>
      </c>
      <c r="D4" s="5" t="s">
        <v>10</v>
      </c>
      <c r="E4" s="5" t="s">
        <v>11</v>
      </c>
    </row>
    <row r="6" ht="18" customHeight="1" spans="1:1" x14ac:dyDescent="0.25">
      <c r="A6" s="6" t="s">
        <v>12</v>
      </c>
    </row>
    <row r="7" spans="1:8" x14ac:dyDescent="0.25">
      <c r="A7" s="7" t="s">
        <v>13</v>
      </c>
      <c r="B7" s="8" t="s">
        <v>14</v>
      </c>
      <c r="C7" s="8" t="s">
        <v>15</v>
      </c>
      <c r="D7" s="8" t="s">
        <v>16</v>
      </c>
      <c r="E7" s="8" t="s">
        <v>15</v>
      </c>
      <c r="F7" s="8" t="s">
        <v>16</v>
      </c>
      <c r="G7" s="8" t="s">
        <v>17</v>
      </c>
      <c r="H7" s="7" t="s">
        <v>18</v>
      </c>
    </row>
    <row r="8" spans="1:8" x14ac:dyDescent="0.25">
      <c r="A8" s="9" t="s">
        <v>19</v>
      </c>
      <c r="B8" s="10"/>
      <c r="C8" s="10"/>
      <c r="D8" s="10"/>
      <c r="E8" s="10"/>
      <c r="F8" s="10"/>
      <c r="G8" s="10"/>
      <c r="H8" s="10"/>
    </row>
    <row r="9" spans="1:8" x14ac:dyDescent="0.25">
      <c r="A9" s="11" t="s">
        <v>20</v>
      </c>
      <c r="B9" s="12">
        <v>720000</v>
      </c>
      <c r="C9" s="13">
        <v>4</v>
      </c>
      <c r="D9" s="14" t="s">
        <v>21</v>
      </c>
      <c r="E9" s="13">
        <v>1</v>
      </c>
      <c r="F9" s="14" t="s">
        <v>22</v>
      </c>
      <c r="G9" s="12">
        <f>IF(OR(B9="",C9="",E9=""),"",ROUND(B9*C9*E9,0))</f>
        <v>2880000</v>
      </c>
      <c r="H9" s="11" t="s">
        <v>23</v>
      </c>
    </row>
    <row r="10" spans="1:8" x14ac:dyDescent="0.25">
      <c r="A10" s="11" t="s">
        <v>24</v>
      </c>
      <c r="B10" s="12">
        <v>650000</v>
      </c>
      <c r="C10" s="13">
        <v>2</v>
      </c>
      <c r="D10" s="14" t="s">
        <v>21</v>
      </c>
      <c r="E10" s="13">
        <v>1</v>
      </c>
      <c r="F10" s="14" t="s">
        <v>22</v>
      </c>
      <c r="G10" s="12">
        <f>IF(OR(B10="",C10="",E10=""),"",ROUND(B10*C10*E10,0))</f>
        <v>1300000</v>
      </c>
      <c r="H10" s="11" t="s">
        <v>23</v>
      </c>
    </row>
    <row r="11" spans="1:8" x14ac:dyDescent="0.25">
      <c r="A11" s="15" t="s">
        <v>25</v>
      </c>
      <c r="B11" s="16"/>
      <c r="C11" s="16"/>
      <c r="D11" s="16"/>
      <c r="E11" s="16"/>
      <c r="F11" s="16"/>
      <c r="G11" s="17">
        <f>IF(COUNTBLANK(G9:G10)&gt;0,"",SUM(G9:G10))</f>
        <v>4180000</v>
      </c>
      <c r="H11" s="16"/>
    </row>
    <row r="12" spans="1:8" x14ac:dyDescent="0.25">
      <c r="A12" s="9" t="s">
        <v>6</v>
      </c>
      <c r="B12" s="10"/>
      <c r="C12" s="10"/>
      <c r="D12" s="10"/>
      <c r="E12" s="10"/>
      <c r="F12" s="10"/>
      <c r="G12" s="10"/>
      <c r="H12" s="10"/>
    </row>
    <row r="13" spans="1:8" x14ac:dyDescent="0.25">
      <c r="A13" s="11" t="s">
        <v>11</v>
      </c>
      <c r="B13" s="12">
        <v>300000</v>
      </c>
      <c r="C13" s="13">
        <v>5</v>
      </c>
      <c r="D13" s="14" t="s">
        <v>21</v>
      </c>
      <c r="E13" s="13">
        <v>1</v>
      </c>
      <c r="F13" s="14" t="s">
        <v>23</v>
      </c>
      <c r="G13" s="12">
        <f>IF(OR(B13="",C13="",E13=""),"",ROUND(B13*C13*E13,0))</f>
        <v>1500000</v>
      </c>
      <c r="H13" s="11" t="s">
        <v>23</v>
      </c>
    </row>
    <row r="14" spans="1:8" x14ac:dyDescent="0.25">
      <c r="A14" s="15" t="s">
        <v>26</v>
      </c>
      <c r="B14" s="16"/>
      <c r="C14" s="16"/>
      <c r="D14" s="16"/>
      <c r="E14" s="16"/>
      <c r="F14" s="16"/>
      <c r="G14" s="17">
        <f>IF(COUNTBLANK(G13:G13)&gt;0,"",SUM(G13:G13))</f>
        <v>1500000</v>
      </c>
      <c r="H14" s="16"/>
    </row>
    <row r="15" spans="1:8" x14ac:dyDescent="0.25">
      <c r="A15" s="9" t="s">
        <v>27</v>
      </c>
      <c r="B15" s="10"/>
      <c r="C15" s="10"/>
      <c r="D15" s="10"/>
      <c r="E15" s="10"/>
      <c r="F15" s="10"/>
      <c r="G15" s="10"/>
      <c r="H15" s="10"/>
    </row>
    <row r="16" spans="1:8" x14ac:dyDescent="0.25">
      <c r="A16" s="11" t="s">
        <v>28</v>
      </c>
      <c r="B16" s="12">
        <v>160000</v>
      </c>
      <c r="C16" s="13">
        <v>3</v>
      </c>
      <c r="D16" s="14" t="s">
        <v>29</v>
      </c>
      <c r="E16" s="13">
        <v>12</v>
      </c>
      <c r="F16" s="14" t="s">
        <v>30</v>
      </c>
      <c r="G16" s="12">
        <f>IF(OR(B16="",C16="",E16=""),"",ROUND(B16*C16*E16,0))</f>
        <v>5760000</v>
      </c>
      <c r="H16" s="11" t="s">
        <v>23</v>
      </c>
    </row>
    <row r="17" spans="1:8" x14ac:dyDescent="0.25">
      <c r="A17" s="11" t="s">
        <v>31</v>
      </c>
      <c r="B17" s="12">
        <v>140000</v>
      </c>
      <c r="C17" s="13">
        <v>3</v>
      </c>
      <c r="D17" s="14" t="s">
        <v>29</v>
      </c>
      <c r="E17" s="13">
        <v>1</v>
      </c>
      <c r="F17" s="14" t="s">
        <v>32</v>
      </c>
      <c r="G17" s="12">
        <f>IF(OR(B17="",C17="",E17=""),"",ROUND(B17*C17*E17,0))</f>
        <v>420000</v>
      </c>
      <c r="H17" s="11" t="s">
        <v>23</v>
      </c>
    </row>
    <row r="18" spans="1:8" x14ac:dyDescent="0.25">
      <c r="A18" s="11" t="s">
        <v>33</v>
      </c>
      <c r="B18" s="12">
        <v>150000</v>
      </c>
      <c r="C18" s="13">
        <v>1</v>
      </c>
      <c r="D18" s="14" t="s">
        <v>34</v>
      </c>
      <c r="E18" s="13">
        <v>12</v>
      </c>
      <c r="F18" s="14" t="s">
        <v>30</v>
      </c>
      <c r="G18" s="12">
        <f>IF(OR(B18="",C18="",E18=""),"",ROUND(B18*C18*E18,0))</f>
        <v>1800000</v>
      </c>
      <c r="H18" s="11" t="s">
        <v>23</v>
      </c>
    </row>
    <row r="19" spans="1:8" x14ac:dyDescent="0.25">
      <c r="A19" s="11" t="s">
        <v>35</v>
      </c>
      <c r="B19" s="12">
        <v>130000</v>
      </c>
      <c r="C19" s="13">
        <v>1</v>
      </c>
      <c r="D19" s="14" t="s">
        <v>34</v>
      </c>
      <c r="E19" s="13">
        <v>1</v>
      </c>
      <c r="F19" s="14" t="s">
        <v>32</v>
      </c>
      <c r="G19" s="12">
        <f>IF(OR(B19="",C19="",E19=""),"",ROUND(B19*C19*E19,0))</f>
        <v>130000</v>
      </c>
      <c r="H19" s="11" t="s">
        <v>23</v>
      </c>
    </row>
    <row r="20" spans="1:8" x14ac:dyDescent="0.25">
      <c r="A20" s="15" t="s">
        <v>36</v>
      </c>
      <c r="B20" s="16"/>
      <c r="C20" s="16"/>
      <c r="D20" s="16"/>
      <c r="E20" s="16"/>
      <c r="F20" s="16"/>
      <c r="G20" s="17">
        <f>IF(COUNTBLANK(G16:G19)&gt;0,"",SUM(G16:G19))</f>
        <v>8110000</v>
      </c>
      <c r="H20" s="16"/>
    </row>
    <row r="21" spans="1:8" x14ac:dyDescent="0.25">
      <c r="A21" s="9" t="s">
        <v>37</v>
      </c>
      <c r="B21" s="10"/>
      <c r="C21" s="10"/>
      <c r="D21" s="10"/>
      <c r="E21" s="10"/>
      <c r="F21" s="10"/>
      <c r="G21" s="10"/>
      <c r="H21" s="10"/>
    </row>
    <row r="22" spans="1:8" x14ac:dyDescent="0.25">
      <c r="A22" s="11" t="s">
        <v>38</v>
      </c>
      <c r="B22" s="12">
        <v>3000</v>
      </c>
      <c r="C22" s="13">
        <v>25</v>
      </c>
      <c r="D22" s="14" t="s">
        <v>39</v>
      </c>
      <c r="E22" s="13">
        <v>1</v>
      </c>
      <c r="F22" s="14" t="s">
        <v>23</v>
      </c>
      <c r="G22" s="12">
        <f>IF(OR(B22="",C22="",E22=""),"",ROUND(B22*C22*E22,0))</f>
        <v>75000</v>
      </c>
      <c r="H22" s="11" t="s">
        <v>23</v>
      </c>
    </row>
    <row r="23" spans="1:8" x14ac:dyDescent="0.25">
      <c r="A23" s="11" t="s">
        <v>40</v>
      </c>
      <c r="B23" s="12">
        <v>24000</v>
      </c>
      <c r="C23" s="13">
        <v>25</v>
      </c>
      <c r="D23" s="14" t="s">
        <v>39</v>
      </c>
      <c r="E23" s="13">
        <v>1</v>
      </c>
      <c r="F23" s="14" t="s">
        <v>23</v>
      </c>
      <c r="G23" s="12">
        <f>IF(OR(B23="",C23="",E23=""),"",ROUND(B23*C23*E23,0))</f>
        <v>600000</v>
      </c>
      <c r="H23" s="11" t="s">
        <v>23</v>
      </c>
    </row>
    <row r="24" spans="1:8" x14ac:dyDescent="0.25">
      <c r="A24" s="15" t="s">
        <v>41</v>
      </c>
      <c r="B24" s="16"/>
      <c r="C24" s="16"/>
      <c r="D24" s="16"/>
      <c r="E24" s="16"/>
      <c r="F24" s="16"/>
      <c r="G24" s="17">
        <f>IF(COUNTBLANK(G22:G23)&gt;0,"",SUM(G22:G23))</f>
        <v>675000</v>
      </c>
      <c r="H24" s="16"/>
    </row>
    <row r="25" spans="1:8" x14ac:dyDescent="0.25">
      <c r="A25" s="9" t="s">
        <v>42</v>
      </c>
      <c r="B25" s="10"/>
      <c r="C25" s="10"/>
      <c r="D25" s="10"/>
      <c r="E25" s="10"/>
      <c r="F25" s="10"/>
      <c r="G25" s="10"/>
      <c r="H25" s="10"/>
    </row>
    <row r="26" spans="1:8" x14ac:dyDescent="0.25">
      <c r="A26" s="11" t="s">
        <v>43</v>
      </c>
      <c r="B26" s="12">
        <v>60000</v>
      </c>
      <c r="C26" s="13">
        <v>25</v>
      </c>
      <c r="D26" s="14" t="s">
        <v>39</v>
      </c>
      <c r="E26" s="13">
        <v>1</v>
      </c>
      <c r="F26" s="14" t="s">
        <v>23</v>
      </c>
      <c r="G26" s="12">
        <f>IF(OR(B26="",C26="",E26=""),"",ROUND(B26*C26*E26,0))</f>
        <v>1500000</v>
      </c>
      <c r="H26" s="11" t="s">
        <v>23</v>
      </c>
    </row>
    <row r="27" spans="1:8" x14ac:dyDescent="0.25">
      <c r="A27" s="15" t="s">
        <v>44</v>
      </c>
      <c r="B27" s="16"/>
      <c r="C27" s="16"/>
      <c r="D27" s="16"/>
      <c r="E27" s="16"/>
      <c r="F27" s="16"/>
      <c r="G27" s="17">
        <f>IF(COUNTBLANK(G26:G26)&gt;0,"",SUM(G26:G26))</f>
        <v>1500000</v>
      </c>
      <c r="H27" s="16"/>
    </row>
    <row r="28" spans="1:8" x14ac:dyDescent="0.25">
      <c r="A28" s="9" t="s">
        <v>45</v>
      </c>
      <c r="B28" s="10"/>
      <c r="C28" s="10"/>
      <c r="D28" s="10"/>
      <c r="E28" s="10"/>
      <c r="F28" s="10"/>
      <c r="G28" s="10"/>
      <c r="H28" s="10"/>
    </row>
    <row r="29" spans="1:8" x14ac:dyDescent="0.25">
      <c r="A29" s="11" t="s">
        <v>46</v>
      </c>
      <c r="B29" s="12">
        <v>68000</v>
      </c>
      <c r="C29" s="13">
        <v>25</v>
      </c>
      <c r="D29" s="14" t="s">
        <v>39</v>
      </c>
      <c r="E29" s="13">
        <v>1</v>
      </c>
      <c r="F29" s="14" t="s">
        <v>23</v>
      </c>
      <c r="G29" s="12">
        <f>IF(OR(B29="",C29="",E29=""),"",ROUND(B29*C29*E29,0))</f>
        <v>1700000</v>
      </c>
      <c r="H29" s="11" t="s">
        <v>23</v>
      </c>
    </row>
    <row r="30" spans="1:8" x14ac:dyDescent="0.25">
      <c r="A30" s="15" t="s">
        <v>47</v>
      </c>
      <c r="B30" s="16"/>
      <c r="C30" s="16"/>
      <c r="D30" s="16"/>
      <c r="E30" s="16"/>
      <c r="F30" s="16"/>
      <c r="G30" s="17">
        <f>IF(COUNTBLANK(G29:G29)&gt;0,"",SUM(G29:G29))</f>
        <v>1700000</v>
      </c>
      <c r="H30" s="16"/>
    </row>
    <row r="31" spans="1:8" x14ac:dyDescent="0.25">
      <c r="A31" s="18" t="s">
        <v>48</v>
      </c>
      <c r="B31" s="19"/>
      <c r="C31" s="19"/>
      <c r="D31" s="19"/>
      <c r="E31" s="19"/>
      <c r="F31" s="19"/>
      <c r="G31" s="20">
        <f>IF(OR(G11="",G14="",G20="",G24="",G27="",G30=""),"",G11+G14+G20+G24+G27+G30)</f>
        <v>17665000</v>
      </c>
      <c r="H31" s="19"/>
    </row>
    <row r="32" spans="1:8" x14ac:dyDescent="0.25">
      <c r="A32" s="15" t="s">
        <v>49</v>
      </c>
      <c r="B32" s="21">
        <v>0.12</v>
      </c>
      <c r="C32" s="16"/>
      <c r="D32" s="16"/>
      <c r="E32" s="16"/>
      <c r="F32" s="16"/>
      <c r="G32" s="17">
        <f>IF(G31="","",ROUND(G31*B32,0))</f>
        <v>2119800</v>
      </c>
      <c r="H32" s="16"/>
    </row>
    <row r="33" spans="1:8" x14ac:dyDescent="0.25">
      <c r="A33" s="18" t="s">
        <v>50</v>
      </c>
      <c r="B33" s="19"/>
      <c r="C33" s="19"/>
      <c r="D33" s="19"/>
      <c r="E33" s="19"/>
      <c r="F33" s="19"/>
      <c r="G33" s="20">
        <f>IF(G31="","",G31+N(G32))</f>
        <v>19784800</v>
      </c>
      <c r="H33" s="19"/>
    </row>
    <row r="34" spans="1:8" x14ac:dyDescent="0.25">
      <c r="A34" s="22" t="s">
        <v>51</v>
      </c>
      <c r="B34" s="23">
        <v>24</v>
      </c>
      <c r="C34" s="24"/>
      <c r="D34" s="24"/>
      <c r="E34" s="24"/>
      <c r="F34" s="24"/>
      <c r="G34" s="25">
        <f>IF(OR(G33="",B34=""),"",ROUND(G33/B34,0))</f>
        <v>824367</v>
      </c>
      <c r="H34" s="24"/>
    </row>
    <row r="36" ht="18" customHeight="1" spans="1:1" x14ac:dyDescent="0.25">
      <c r="A36" s="6" t="s">
        <v>52</v>
      </c>
    </row>
    <row r="37" spans="1:2" x14ac:dyDescent="0.25">
      <c r="A37" s="4" t="s">
        <v>53</v>
      </c>
      <c r="B37" s="4" t="s">
        <v>54</v>
      </c>
    </row>
    <row r="38" spans="1:2" x14ac:dyDescent="0.25">
      <c r="A38" s="5" t="s">
        <v>55</v>
      </c>
      <c r="B38" s="5" t="s">
        <v>56</v>
      </c>
    </row>
    <row r="39" spans="1:2" x14ac:dyDescent="0.25">
      <c r="A39" s="5" t="s">
        <v>57</v>
      </c>
      <c r="B39" s="5" t="s">
        <v>58</v>
      </c>
    </row>
    <row r="40" spans="1:2" x14ac:dyDescent="0.25">
      <c r="A40" s="5" t="s">
        <v>59</v>
      </c>
      <c r="B40" s="5" t="s">
        <v>60</v>
      </c>
    </row>
    <row r="41" spans="1:2" x14ac:dyDescent="0.25">
      <c r="A41" s="5" t="s">
        <v>61</v>
      </c>
      <c r="B41" s="5" t="s">
        <v>62</v>
      </c>
    </row>
    <row r="42" spans="1:2" x14ac:dyDescent="0.25">
      <c r="A42" s="5" t="s">
        <v>63</v>
      </c>
      <c r="B42" s="5" t="s">
        <v>64</v>
      </c>
    </row>
    <row r="44" ht="18" customHeight="1" spans="1:1" x14ac:dyDescent="0.25">
      <c r="A44" s="6" t="s">
        <v>65</v>
      </c>
    </row>
    <row r="45" ht="15" customHeight="1" spans="1:8" x14ac:dyDescent="0.25">
      <c r="A45" s="26" t="s">
        <v>66</v>
      </c>
      <c r="B45" s="26"/>
      <c r="C45" s="26"/>
      <c r="D45" s="26"/>
      <c r="E45" s="26"/>
      <c r="F45" s="26"/>
      <c r="G45" s="26"/>
      <c r="H45" s="26"/>
    </row>
    <row r="46" ht="28" customHeight="1" spans="1:8" x14ac:dyDescent="0.25">
      <c r="A46" s="26" t="s">
        <v>67</v>
      </c>
      <c r="B46" s="26"/>
      <c r="C46" s="26"/>
      <c r="D46" s="26"/>
      <c r="E46" s="26"/>
      <c r="F46" s="26"/>
      <c r="G46" s="26"/>
      <c r="H46" s="26"/>
    </row>
    <row r="47" ht="18" customHeight="1" spans="1:1" x14ac:dyDescent="0.25">
      <c r="A47" s="6" t="s">
        <v>68</v>
      </c>
    </row>
    <row r="48" ht="28" customHeight="1" spans="1:8" x14ac:dyDescent="0.25">
      <c r="A48" s="26" t="s">
        <v>69</v>
      </c>
      <c r="B48" s="26"/>
      <c r="C48" s="26"/>
      <c r="D48" s="26"/>
      <c r="E48" s="26"/>
      <c r="F48" s="26"/>
      <c r="G48" s="26"/>
      <c r="H48" s="26"/>
    </row>
    <row r="49" ht="15" customHeight="1" spans="1:8" x14ac:dyDescent="0.25">
      <c r="A49" s="26" t="s">
        <v>70</v>
      </c>
      <c r="B49" s="26"/>
      <c r="C49" s="26"/>
      <c r="D49" s="26"/>
      <c r="E49" s="26"/>
      <c r="F49" s="26"/>
      <c r="G49" s="26"/>
      <c r="H49" s="26"/>
    </row>
    <row r="50" ht="15" customHeight="1" spans="1:8" x14ac:dyDescent="0.25">
      <c r="A50" s="26" t="s">
        <v>71</v>
      </c>
      <c r="B50" s="26"/>
      <c r="C50" s="26"/>
      <c r="D50" s="26"/>
      <c r="E50" s="26"/>
      <c r="F50" s="26"/>
      <c r="G50" s="26"/>
      <c r="H50" s="26"/>
    </row>
    <row r="51" ht="15" customHeight="1" spans="1:8" x14ac:dyDescent="0.25">
      <c r="A51" s="26" t="s">
        <v>72</v>
      </c>
      <c r="B51" s="26"/>
      <c r="C51" s="26"/>
      <c r="D51" s="26"/>
      <c r="E51" s="26"/>
      <c r="F51" s="26"/>
      <c r="G51" s="26"/>
      <c r="H51" s="26"/>
    </row>
    <row r="52" ht="15" customHeight="1" spans="1:8" x14ac:dyDescent="0.25">
      <c r="A52" s="26" t="s">
        <v>73</v>
      </c>
      <c r="B52" s="26"/>
      <c r="C52" s="26"/>
      <c r="D52" s="26"/>
      <c r="E52" s="26"/>
      <c r="F52" s="26"/>
      <c r="G52" s="26"/>
      <c r="H52" s="26"/>
    </row>
    <row r="53" ht="15" customHeight="1" spans="1:8" x14ac:dyDescent="0.25">
      <c r="A53" s="26" t="s">
        <v>74</v>
      </c>
      <c r="B53" s="26"/>
      <c r="C53" s="26"/>
      <c r="D53" s="26"/>
      <c r="E53" s="26"/>
      <c r="F53" s="26"/>
      <c r="G53" s="26"/>
      <c r="H53" s="26"/>
    </row>
    <row r="54" ht="15" customHeight="1" spans="1:8" x14ac:dyDescent="0.25">
      <c r="A54" s="26" t="s">
        <v>75</v>
      </c>
      <c r="B54" s="26"/>
      <c r="C54" s="26"/>
      <c r="D54" s="26"/>
      <c r="E54" s="26"/>
      <c r="F54" s="26"/>
      <c r="G54" s="26"/>
      <c r="H54" s="26"/>
    </row>
    <row r="55" ht="15" customHeight="1" spans="1:8" x14ac:dyDescent="0.25">
      <c r="A55" s="26" t="s">
        <v>76</v>
      </c>
      <c r="B55" s="26"/>
      <c r="C55" s="26"/>
      <c r="D55" s="26"/>
      <c r="E55" s="26"/>
      <c r="F55" s="26"/>
      <c r="G55" s="26"/>
      <c r="H55" s="26"/>
    </row>
    <row r="56" ht="28" customHeight="1" spans="1:8" x14ac:dyDescent="0.25">
      <c r="A56" s="26" t="s">
        <v>77</v>
      </c>
      <c r="B56" s="26"/>
      <c r="C56" s="26"/>
      <c r="D56" s="26"/>
      <c r="E56" s="26"/>
      <c r="F56" s="26"/>
      <c r="G56" s="26"/>
      <c r="H56" s="26"/>
    </row>
  </sheetData>
  <mergeCells count="12">
    <mergeCell ref="B1:G1"/>
    <mergeCell ref="A45:H45"/>
    <mergeCell ref="A46:H46"/>
    <mergeCell ref="A48:H48"/>
    <mergeCell ref="A49:H49"/>
    <mergeCell ref="A50:H50"/>
    <mergeCell ref="A51:H51"/>
    <mergeCell ref="A52:H52"/>
    <mergeCell ref="A53:H53"/>
    <mergeCell ref="A54:H54"/>
    <mergeCell ref="A55:H55"/>
    <mergeCell ref="A56:H56"/>
  </mergeCells>
  <pageMargins left="0.4330708661417323" right="0.4330708661417323" top="0.4330708661417323" bottom="0.4330708661417323" header="0" footer="0.2"/>
  <pageSetup paperSize="9" orientation="portrait" horizontalDpi="4294967295" verticalDpi="4294967295" scale="100" fitToWidth="1" fitToHeight="0"/>
  <headerFooter>
    <oddFooter>&amp;L&amp;8&amp;BDEMO INBOUND&amp;B · www.demo-inbound.example&amp;R&amp;8&amp;P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 Inbound</dc:creator>
  <dc:title/>
  <dc:subject/>
  <dc:description/>
  <cp:keywords/>
  <cp:category/>
  <cp:lastModifiedBy>Unknown</cp:lastModifiedBy>
  <dcterms:created xsi:type="dcterms:W3CDTF">2026-09-28T11:17:21Z</dcterms:created>
  <dcterms:modified xsi:type="dcterms:W3CDTF">2026-09-28T11:17:21Z</dcterms:modified>
</cp:coreProperties>
</file>